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 vs actual" sheetId="1" state="visible" r:id="rId3"/>
    <sheet name="Budget" sheetId="2" state="visible" r:id="rId4"/>
    <sheet name="Actua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<sst xmlns="http://schemas.openxmlformats.org/spreadsheetml/2006/main" count="78" uniqueCount="42">
  <si>
    <t xml:space="preserve">Budget vs actual</t>
  </si>
  <si>
    <t xml:space="preserve">ConsoHQ template. Fill in yellow cells on the Budget and Actual tabs; this tab calculates. consohq.com/templates/</t>
  </si>
  <si>
    <t xml:space="preserve">Month to report (1-12)</t>
  </si>
  <si>
    <t xml:space="preserve">Flag variances above</t>
  </si>
  <si>
    <t xml:space="preserve">Line</t>
  </si>
  <si>
    <t xml:space="preserve">Budget (month)</t>
  </si>
  <si>
    <t xml:space="preserve">Actual (month)</t>
  </si>
  <si>
    <t xml:space="preserve">Variance</t>
  </si>
  <si>
    <t xml:space="preserve">Var %</t>
  </si>
  <si>
    <t xml:space="preserve">Budget (YTD)</t>
  </si>
  <si>
    <t xml:space="preserve">Actual (YTD)</t>
  </si>
  <si>
    <t xml:space="preserve">Variance (YTD)</t>
  </si>
  <si>
    <t xml:space="preserve">Var % (YTD)</t>
  </si>
  <si>
    <t xml:space="preserve">Flag</t>
  </si>
  <si>
    <t xml:space="preserve">Revenue</t>
  </si>
  <si>
    <t xml:space="preserve">Cost of sales</t>
  </si>
  <si>
    <t xml:space="preserve">Gross profit</t>
  </si>
  <si>
    <t xml:space="preserve">Salaries</t>
  </si>
  <si>
    <t xml:space="preserve">Rent and premises</t>
  </si>
  <si>
    <t xml:space="preserve">Marketing</t>
  </si>
  <si>
    <t xml:space="preserve">Software and IT</t>
  </si>
  <si>
    <t xml:space="preserve">Other overheads</t>
  </si>
  <si>
    <t xml:space="preserve">Total overheads</t>
  </si>
  <si>
    <t xml:space="preserve">Operating profit</t>
  </si>
  <si>
    <t xml:space="preserve">Positive variance = favourable (more income or less cost than budget). Negative = adverse, shown in red.</t>
  </si>
  <si>
    <t xml:space="preserve">Example figures are illustrative. Replace them with your own.</t>
  </si>
  <si>
    <t xml:space="preserve">Budget by month</t>
  </si>
  <si>
    <t xml:space="preserve">Enter positive numbers for both income and costs. Subtotals calculate.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</si>
  <si>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</si>
  <si>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</si>
  <si>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</si>
  <si>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</si>
  <si>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</si>
  <si>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</si>
  <si>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</si>
  <si>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</si>
  <si>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</si>
  <si>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</si>
  <si>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</si>
  <si>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</si>
  <si>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</t>
  </si>
  <si>
    <t xml:space="preserve">Actual by month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</si>
</sst>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;\(0.0%\);\-"/>
    <numFmt numFmtId="166" formatCode="#,##0;\(#,##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9"/>
      <color rgb="FF4A5C5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C2"/>
        <bgColor rgb="FFFFFF99"/>
      </patternFill>
    </fill>
    <fill>
      <patternFill patternType="solid">
        <fgColor rgb="FF1D2B2A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B23A2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C59"/>
      <rgbColor rgb="FF969696"/>
      <rgbColor rgb="FF003366"/>
      <rgbColor rgb="FF339966"/>
      <rgbColor rgb="FF003300"/>
      <rgbColor rgb="FF333300"/>
      <rgbColor rgb="FFB23A26"/>
      <rgbColor rgb="FF993366"/>
      <rgbColor rgb="FF333399"/>
      <rgbColor rgb="FF1D2B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4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8" min="6" style="0" width="14"/>
    <col collapsed="false" customWidth="true" hidden="false" outlineLevel="0" max="9" min="9" style="0" width="11"/>
    <col collapsed="false" customWidth="true" hidden="false" outlineLevel="0" max="10" min="10" style="0" width="12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2" t="s">
        <v>2</v>
      </c>
      <c r="B3" s="4" t="n">
        <v>3</v>
      </c>
      <c r="C3" s="2"/>
      <c r="D3" s="2" t="s">
        <v>3</v>
      </c>
      <c r="E3" s="5" t="n">
        <v>0.1</v>
      </c>
      <c r="F3" s="2"/>
      <c r="G3" s="2"/>
      <c r="H3" s="2"/>
      <c r="I3" s="2"/>
      <c r="J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</row>
    <row r="5" customFormat="false" ht="26.85" hidden="false" customHeight="false" outlineLevel="0" collapsed="false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</row>
    <row r="6" customFormat="false" ht="15" hidden="false" customHeight="false" outlineLevel="0" collapsed="false">
      <c r="A6" s="2" t="s">
        <v>14</v>
      </c>
      <c r="B6" s="8" t="n">
        <f aca="false">INDEX(Budget!B5:M5,1,$B$3)</f>
        <v>84460</v>
      </c>
      <c r="C6" s="8" t="n">
        <f aca="false">INDEX(Actual!B5:M5,1,$B$3)</f>
        <v>81926</v>
      </c>
      <c r="D6" s="8" t="n">
        <f aca="false">C6-B6</f>
        <v>-2534</v>
      </c>
      <c r="E6" s="9" t="n">
        <f aca="false">IF(B6=0,0,D6/ABS(B6))</f>
        <v>-0.0300023679848449</v>
      </c>
      <c r="F6" s="8" t="n">
        <f aca="true">SUM(OFFSET(Budget!B5,0,0,1,$B$3))</f>
        <v>249690</v>
      </c>
      <c r="G6" s="8" t="n">
        <f aca="true">SUM(OFFSET(Actual!B5,0,0,1,$B$3))</f>
        <v>248025</v>
      </c>
      <c r="H6" s="8" t="n">
        <f aca="false">G6-F6</f>
        <v>-1665</v>
      </c>
      <c r="I6" s="9" t="n">
        <f aca="false">IF(F6=0,0,H6/ABS(F6))</f>
        <v>-0.00666826865312988</v>
      </c>
      <c r="J6" s="2" t="str">
        <f aca="false">IF(ABS(E6)&gt;$E$3,IF(D6&lt;0,"Adverse","Favourable"),"")</f>
        <v/>
      </c>
    </row>
    <row r="7" customFormat="false" ht="15" hidden="false" customHeight="false" outlineLevel="0" collapsed="false">
      <c r="A7" s="2" t="s">
        <v>15</v>
      </c>
      <c r="B7" s="8" t="n">
        <f aca="false">INDEX(Budget!B6:M6,1,$B$3)</f>
        <v>35020</v>
      </c>
      <c r="C7" s="8" t="n">
        <f aca="false">INDEX(Actual!B6:M6,1,$B$3)</f>
        <v>33969</v>
      </c>
      <c r="D7" s="8" t="n">
        <f aca="false">B7-C7</f>
        <v>1051</v>
      </c>
      <c r="E7" s="9" t="n">
        <f aca="false">IF(B7=0,0,D7/ABS(B7))</f>
        <v>0.030011422044546</v>
      </c>
      <c r="F7" s="8" t="n">
        <f aca="true">SUM(OFFSET(Budget!B6,0,0,1,$B$3))</f>
        <v>103530</v>
      </c>
      <c r="G7" s="8" t="n">
        <f aca="true">SUM(OFFSET(Actual!B6,0,0,1,$B$3))</f>
        <v>102839</v>
      </c>
      <c r="H7" s="8" t="n">
        <f aca="false">F7-G7</f>
        <v>691</v>
      </c>
      <c r="I7" s="9" t="n">
        <f aca="false">IF(F7=0,0,H7/ABS(F7))</f>
        <v>0.00667439389548923</v>
      </c>
      <c r="J7" s="2" t="str">
        <f aca="false">IF(ABS(E7)&gt;$E$3,IF(D7&lt;0,"Adverse","Favourable"),"")</f>
        <v/>
      </c>
    </row>
    <row r="8" customFormat="false" ht="15" hidden="false" customHeight="false" outlineLevel="0" collapsed="false">
      <c r="A8" s="10" t="s">
        <v>16</v>
      </c>
      <c r="B8" s="11" t="n">
        <f aca="false">INDEX(Budget!B7:M7,1,$B$3)</f>
        <v>49440</v>
      </c>
      <c r="C8" s="11" t="n">
        <f aca="false">INDEX(Actual!B7:M7,1,$B$3)</f>
        <v>47957</v>
      </c>
      <c r="D8" s="11" t="n">
        <f aca="false">C8-B8</f>
        <v>-1483</v>
      </c>
      <c r="E8" s="12" t="n">
        <f aca="false">IF(B8=0,0,D8/ABS(B8))</f>
        <v>-0.0299959546925566</v>
      </c>
      <c r="F8" s="11" t="n">
        <f aca="true">SUM(OFFSET(Budget!B7,0,0,1,$B$3))</f>
        <v>146160</v>
      </c>
      <c r="G8" s="11" t="n">
        <f aca="true">SUM(OFFSET(Actual!B7,0,0,1,$B$3))</f>
        <v>145186</v>
      </c>
      <c r="H8" s="11" t="n">
        <f aca="false">G8-F8</f>
        <v>-974</v>
      </c>
      <c r="I8" s="12" t="n">
        <f aca="false">IF(F8=0,0,H8/ABS(F8))</f>
        <v>-0.00666392993979201</v>
      </c>
      <c r="J8" s="10" t="str">
        <f aca="false">IF(ABS(E8)&gt;$E$3,IF(D8&lt;0,"Adverse","Favourable"),"")</f>
        <v/>
      </c>
    </row>
    <row r="9" customFormat="false" ht="15" hidden="false" customHeight="false" outlineLevel="0" collapsed="false">
      <c r="A9" s="2" t="s">
        <v>17</v>
      </c>
      <c r="B9" s="8" t="n">
        <f aca="false">INDEX(Budget!B8:M8,1,$B$3)</f>
        <v>21630</v>
      </c>
      <c r="C9" s="8" t="n">
        <f aca="false">INDEX(Actual!B8:M8,1,$B$3)</f>
        <v>20981</v>
      </c>
      <c r="D9" s="8" t="n">
        <f aca="false">B9-C9</f>
        <v>649</v>
      </c>
      <c r="E9" s="9" t="n">
        <f aca="false">IF(B9=0,0,D9/ABS(B9))</f>
        <v>0.0300046232085067</v>
      </c>
      <c r="F9" s="8" t="n">
        <f aca="true">SUM(OFFSET(Budget!B8,0,0,1,$B$3))</f>
        <v>63945</v>
      </c>
      <c r="G9" s="8" t="n">
        <f aca="true">SUM(OFFSET(Actual!B8,0,0,1,$B$3))</f>
        <v>63519</v>
      </c>
      <c r="H9" s="8" t="n">
        <f aca="false">F9-G9</f>
        <v>426</v>
      </c>
      <c r="I9" s="9" t="n">
        <f aca="false">IF(F9=0,0,H9/ABS(F9))</f>
        <v>0.00666197513488154</v>
      </c>
      <c r="J9" s="2" t="str">
        <f aca="false">IF(ABS(E9)&gt;$E$3,IF(D9&lt;0,"Adverse","Favourable"),"")</f>
        <v/>
      </c>
    </row>
    <row r="10" customFormat="false" ht="15" hidden="false" customHeight="false" outlineLevel="0" collapsed="false">
      <c r="A10" s="2" t="s">
        <v>18</v>
      </c>
      <c r="B10" s="8" t="n">
        <f aca="false">INDEX(Budget!B9:M9,1,$B$3)</f>
        <v>4635</v>
      </c>
      <c r="C10" s="8" t="n">
        <f aca="false">INDEX(Actual!B9:M9,1,$B$3)</f>
        <v>4496</v>
      </c>
      <c r="D10" s="8" t="n">
        <f aca="false">B10-C10</f>
        <v>139</v>
      </c>
      <c r="E10" s="9" t="n">
        <f aca="false">IF(B10=0,0,D10/ABS(B10))</f>
        <v>0.0299892125134844</v>
      </c>
      <c r="F10" s="8" t="n">
        <f aca="true">SUM(OFFSET(Budget!B9,0,0,1,$B$3))</f>
        <v>13703</v>
      </c>
      <c r="G10" s="8" t="n">
        <f aca="true">SUM(OFFSET(Actual!B9,0,0,1,$B$3))</f>
        <v>13611</v>
      </c>
      <c r="H10" s="8" t="n">
        <f aca="false">F10-G10</f>
        <v>92</v>
      </c>
      <c r="I10" s="9" t="n">
        <f aca="false">IF(F10=0,0,H10/ABS(F10))</f>
        <v>0.00671385827920893</v>
      </c>
      <c r="J10" s="2" t="str">
        <f aca="false">IF(ABS(E10)&gt;$E$3,IF(D10&lt;0,"Adverse","Favourable"),"")</f>
        <v/>
      </c>
    </row>
    <row r="11" customFormat="false" ht="15" hidden="false" customHeight="false" outlineLevel="0" collapsed="false">
      <c r="A11" s="2" t="s">
        <v>19</v>
      </c>
      <c r="B11" s="8" t="n">
        <f aca="false">INDEX(Budget!B10:M10,1,$B$3)</f>
        <v>3296</v>
      </c>
      <c r="C11" s="8" t="n">
        <f aca="false">INDEX(Actual!B10:M10,1,$B$3)</f>
        <v>3197</v>
      </c>
      <c r="D11" s="8" t="n">
        <f aca="false">B11-C11</f>
        <v>99</v>
      </c>
      <c r="E11" s="9" t="n">
        <f aca="false">IF(B11=0,0,D11/ABS(B11))</f>
        <v>0.0300364077669903</v>
      </c>
      <c r="F11" s="8" t="n">
        <f aca="true">SUM(OFFSET(Budget!B10,0,0,1,$B$3))</f>
        <v>9744</v>
      </c>
      <c r="G11" s="8" t="n">
        <f aca="true">SUM(OFFSET(Actual!B10,0,0,1,$B$3))</f>
        <v>9679</v>
      </c>
      <c r="H11" s="8" t="n">
        <f aca="false">F11-G11</f>
        <v>65</v>
      </c>
      <c r="I11" s="9" t="n">
        <f aca="false">IF(F11=0,0,H11/ABS(F11))</f>
        <v>0.00667077175697865</v>
      </c>
      <c r="J11" s="2" t="str">
        <f aca="false">IF(ABS(E11)&gt;$E$3,IF(D11&lt;0,"Adverse","Favourable"),"")</f>
        <v/>
      </c>
    </row>
    <row r="12" customFormat="false" ht="15" hidden="false" customHeight="false" outlineLevel="0" collapsed="false">
      <c r="A12" s="2" t="s">
        <v>20</v>
      </c>
      <c r="B12" s="8" t="n">
        <f aca="false">INDEX(Budget!B11:M11,1,$B$3)</f>
        <v>1854</v>
      </c>
      <c r="C12" s="8" t="n">
        <f aca="false">INDEX(Actual!B11:M11,1,$B$3)</f>
        <v>1798</v>
      </c>
      <c r="D12" s="8" t="n">
        <f aca="false">B12-C12</f>
        <v>56</v>
      </c>
      <c r="E12" s="9" t="n">
        <f aca="false">IF(B12=0,0,D12/ABS(B12))</f>
        <v>0.0302049622437972</v>
      </c>
      <c r="F12" s="8" t="n">
        <f aca="true">SUM(OFFSET(Budget!B11,0,0,1,$B$3))</f>
        <v>5481</v>
      </c>
      <c r="G12" s="8" t="n">
        <f aca="true">SUM(OFFSET(Actual!B11,0,0,1,$B$3))</f>
        <v>5444</v>
      </c>
      <c r="H12" s="8" t="n">
        <f aca="false">F12-G12</f>
        <v>37</v>
      </c>
      <c r="I12" s="9" t="n">
        <f aca="false">IF(F12=0,0,H12/ABS(F12))</f>
        <v>0.00675059295748951</v>
      </c>
      <c r="J12" s="2" t="str">
        <f aca="false">IF(ABS(E12)&gt;$E$3,IF(D12&lt;0,"Adverse","Favourable"),"")</f>
        <v/>
      </c>
    </row>
    <row r="13" customFormat="false" ht="15" hidden="false" customHeight="false" outlineLevel="0" collapsed="false">
      <c r="A13" s="2" t="s">
        <v>21</v>
      </c>
      <c r="B13" s="8" t="n">
        <f aca="false">INDEX(Budget!B12:M12,1,$B$3)</f>
        <v>2678</v>
      </c>
      <c r="C13" s="8" t="n">
        <f aca="false">INDEX(Actual!B12:M12,1,$B$3)</f>
        <v>2598</v>
      </c>
      <c r="D13" s="8" t="n">
        <f aca="false">B13-C13</f>
        <v>80</v>
      </c>
      <c r="E13" s="9" t="n">
        <f aca="false">IF(B13=0,0,D13/ABS(B13))</f>
        <v>0.0298730395817774</v>
      </c>
      <c r="F13" s="8" t="n">
        <f aca="true">SUM(OFFSET(Budget!B12,0,0,1,$B$3))</f>
        <v>7917</v>
      </c>
      <c r="G13" s="8" t="n">
        <f aca="true">SUM(OFFSET(Actual!B12,0,0,1,$B$3))</f>
        <v>7865</v>
      </c>
      <c r="H13" s="8" t="n">
        <f aca="false">F13-G13</f>
        <v>52</v>
      </c>
      <c r="I13" s="9" t="n">
        <f aca="false">IF(F13=0,0,H13/ABS(F13))</f>
        <v>0.00656814449917898</v>
      </c>
      <c r="J13" s="2" t="str">
        <f aca="false">IF(ABS(E13)&gt;$E$3,IF(D13&lt;0,"Adverse","Favourable"),"")</f>
        <v/>
      </c>
    </row>
    <row r="14" customFormat="false" ht="15" hidden="false" customHeight="false" outlineLevel="0" collapsed="false">
      <c r="A14" s="10" t="s">
        <v>22</v>
      </c>
      <c r="B14" s="11" t="n">
        <f aca="false">INDEX(Budget!B13:M13,1,$B$3)</f>
        <v>34093</v>
      </c>
      <c r="C14" s="11" t="n">
        <f aca="false">INDEX(Actual!B13:M13,1,$B$3)</f>
        <v>33070</v>
      </c>
      <c r="D14" s="11" t="n">
        <f aca="false">B14-C14</f>
        <v>1023</v>
      </c>
      <c r="E14" s="12" t="n">
        <f aca="false">IF(B14=0,0,D14/ABS(B14))</f>
        <v>0.0300061596222098</v>
      </c>
      <c r="F14" s="11" t="n">
        <f aca="true">SUM(OFFSET(Budget!B13,0,0,1,$B$3))</f>
        <v>100790</v>
      </c>
      <c r="G14" s="11" t="n">
        <f aca="true">SUM(OFFSET(Actual!B13,0,0,1,$B$3))</f>
        <v>100118</v>
      </c>
      <c r="H14" s="11" t="n">
        <f aca="false">F14-G14</f>
        <v>672</v>
      </c>
      <c r="I14" s="12" t="n">
        <f aca="false">IF(F14=0,0,H14/ABS(F14))</f>
        <v>0.00666732810794722</v>
      </c>
      <c r="J14" s="10" t="str">
        <f aca="false">IF(ABS(E14)&gt;$E$3,IF(D14&lt;0,"Adverse","Favourable"),"")</f>
        <v/>
      </c>
    </row>
    <row r="15" customFormat="false" ht="15" hidden="false" customHeight="false" outlineLevel="0" collapsed="false">
      <c r="A15" s="10" t="s">
        <v>23</v>
      </c>
      <c r="B15" s="11" t="n">
        <f aca="false">INDEX(Budget!B14:M14,1,$B$3)</f>
        <v>15347</v>
      </c>
      <c r="C15" s="11" t="n">
        <f aca="false">INDEX(Actual!B14:M14,1,$B$3)</f>
        <v>14887</v>
      </c>
      <c r="D15" s="11" t="n">
        <f aca="false">C15-B15</f>
        <v>-460</v>
      </c>
      <c r="E15" s="12" t="n">
        <f aca="false">IF(B15=0,0,D15/ABS(B15))</f>
        <v>-0.0299732846810452</v>
      </c>
      <c r="F15" s="11" t="n">
        <f aca="true">SUM(OFFSET(Budget!B14,0,0,1,$B$3))</f>
        <v>45370</v>
      </c>
      <c r="G15" s="11" t="n">
        <f aca="true">SUM(OFFSET(Actual!B14,0,0,1,$B$3))</f>
        <v>45068</v>
      </c>
      <c r="H15" s="11" t="n">
        <f aca="false">G15-F15</f>
        <v>-302</v>
      </c>
      <c r="I15" s="12" t="n">
        <f aca="false">IF(F15=0,0,H15/ABS(F15))</f>
        <v>-0.00665638086841525</v>
      </c>
      <c r="J15" s="10" t="str">
        <f aca="false">IF(ABS(E15)&gt;$E$3,IF(D15&lt;0,"Adverse","Favourable"),"")</f>
        <v/>
      </c>
    </row>
    <row r="16" customFormat="false" ht="15" hidden="false" customHeight="fals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customFormat="false" ht="15" hidden="false" customHeight="false" outlineLevel="0" collapsed="false">
      <c r="A17" s="3" t="s">
        <v>24</v>
      </c>
      <c r="B17" s="2"/>
      <c r="C17" s="2"/>
      <c r="D17" s="2"/>
      <c r="E17" s="2"/>
      <c r="F17" s="2"/>
      <c r="G17" s="2"/>
      <c r="H17" s="2"/>
      <c r="I17" s="2"/>
      <c r="J17" s="2"/>
    </row>
    <row r="18" customFormat="false" ht="15" hidden="false" customHeight="false" outlineLevel="0" collapsed="false">
      <c r="A18" s="3" t="s">
        <v>25</v>
      </c>
      <c r="B18" s="2"/>
      <c r="C18" s="2"/>
      <c r="D18" s="2"/>
      <c r="E18" s="2"/>
      <c r="F18" s="2"/>
      <c r="G18" s="2"/>
      <c r="H18" s="2"/>
      <c r="I18" s="2"/>
      <c r="J18" s="2"/>
    </row>
  </sheetData>
  <conditionalFormatting sqref="D6:D15">
    <cfRule type="cellIs" priority="2" operator="lessThan" aboveAverage="0" equalAverage="0" bottom="0" percent="0" rank="0" text="" dxfId="0">
      <formula>0</formula>
    </cfRule>
  </conditionalFormatting>
  <conditionalFormatting sqref="H6:H15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14" min="2" style="0" width="10"/>
  </cols>
  <sheetData>
    <row r="1" customFormat="false" ht="17.35" hidden="false" customHeight="false" outlineLevel="0" collapsed="false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3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A4" s="6" t="s">
        <v>4</v>
      </c>
      <c r="B4" s="7" t="s">
        <v>28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39</v>
      </c>
      <c r="N4" s="7" t="s">
        <v>40</v>
      </c>
    </row>
    <row r="5" customFormat="false" ht="15" hidden="false" customHeight="false" outlineLevel="0" collapsed="false">
      <c r="A5" s="2" t="s">
        <v>14</v>
      </c>
      <c r="B5" s="13" t="n">
        <v>82000</v>
      </c>
      <c r="C5" s="13" t="n">
        <v>83230</v>
      </c>
      <c r="D5" s="13" t="n">
        <v>84460</v>
      </c>
      <c r="E5" s="13" t="n">
        <v>85690</v>
      </c>
      <c r="F5" s="13" t="n">
        <v>86920</v>
      </c>
      <c r="G5" s="13" t="n">
        <v>88150</v>
      </c>
      <c r="H5" s="13" t="n">
        <v>89380</v>
      </c>
      <c r="I5" s="13" t="n">
        <v>90610</v>
      </c>
      <c r="J5" s="13" t="n">
        <v>91840</v>
      </c>
      <c r="K5" s="13" t="n">
        <v>93070</v>
      </c>
      <c r="L5" s="13" t="n">
        <v>94300</v>
      </c>
      <c r="M5" s="13" t="n">
        <v>95530</v>
      </c>
      <c r="N5" s="8" t="n">
        <f aca="false">SUM(B5:M5)</f>
        <v>1065180</v>
      </c>
    </row>
    <row r="6" customFormat="false" ht="15" hidden="false" customHeight="false" outlineLevel="0" collapsed="false">
      <c r="A6" s="2" t="s">
        <v>15</v>
      </c>
      <c r="B6" s="13" t="n">
        <v>34000</v>
      </c>
      <c r="C6" s="13" t="n">
        <v>34510</v>
      </c>
      <c r="D6" s="13" t="n">
        <v>35020</v>
      </c>
      <c r="E6" s="13" t="n">
        <v>35530</v>
      </c>
      <c r="F6" s="13" t="n">
        <v>36040</v>
      </c>
      <c r="G6" s="13" t="n">
        <v>36550</v>
      </c>
      <c r="H6" s="13" t="n">
        <v>37060</v>
      </c>
      <c r="I6" s="13" t="n">
        <v>37570</v>
      </c>
      <c r="J6" s="13" t="n">
        <v>38080</v>
      </c>
      <c r="K6" s="13" t="n">
        <v>38590</v>
      </c>
      <c r="L6" s="13" t="n">
        <v>39100</v>
      </c>
      <c r="M6" s="13" t="n">
        <v>39610</v>
      </c>
      <c r="N6" s="8" t="n">
        <f aca="false">SUM(B6:M6)</f>
        <v>441660</v>
      </c>
    </row>
    <row r="7" customFormat="false" ht="15" hidden="false" customHeight="false" outlineLevel="0" collapsed="false">
      <c r="A7" s="10" t="s">
        <v>16</v>
      </c>
      <c r="B7" s="11" t="n">
        <f aca="false">B5-B6</f>
        <v>48000</v>
      </c>
      <c r="C7" s="11" t="n">
        <f aca="false">C5-C6</f>
        <v>48720</v>
      </c>
      <c r="D7" s="11" t="n">
        <f aca="false">D5-D6</f>
        <v>49440</v>
      </c>
      <c r="E7" s="11" t="n">
        <f aca="false">E5-E6</f>
        <v>50160</v>
      </c>
      <c r="F7" s="11" t="n">
        <f aca="false">F5-F6</f>
        <v>50880</v>
      </c>
      <c r="G7" s="11" t="n">
        <f aca="false">G5-G6</f>
        <v>51600</v>
      </c>
      <c r="H7" s="11" t="n">
        <f aca="false">H5-H6</f>
        <v>52320</v>
      </c>
      <c r="I7" s="11" t="n">
        <f aca="false">I5-I6</f>
        <v>53040</v>
      </c>
      <c r="J7" s="11" t="n">
        <f aca="false">J5-J6</f>
        <v>53760</v>
      </c>
      <c r="K7" s="11" t="n">
        <f aca="false">K5-K6</f>
        <v>54480</v>
      </c>
      <c r="L7" s="11" t="n">
        <f aca="false">L5-L6</f>
        <v>55200</v>
      </c>
      <c r="M7" s="11" t="n">
        <f aca="false">M5-M6</f>
        <v>55920</v>
      </c>
      <c r="N7" s="11" t="n">
        <f aca="false">SUM(B7:M7)</f>
        <v>623520</v>
      </c>
    </row>
    <row r="8" customFormat="false" ht="15" hidden="false" customHeight="false" outlineLevel="0" collapsed="false">
      <c r="A8" s="2" t="s">
        <v>17</v>
      </c>
      <c r="B8" s="13" t="n">
        <v>21000</v>
      </c>
      <c r="C8" s="13" t="n">
        <v>21315</v>
      </c>
      <c r="D8" s="13" t="n">
        <v>21630</v>
      </c>
      <c r="E8" s="13" t="n">
        <v>21945</v>
      </c>
      <c r="F8" s="13" t="n">
        <v>22260</v>
      </c>
      <c r="G8" s="13" t="n">
        <v>22575</v>
      </c>
      <c r="H8" s="13" t="n">
        <v>22890</v>
      </c>
      <c r="I8" s="13" t="n">
        <v>23205</v>
      </c>
      <c r="J8" s="13" t="n">
        <v>23520</v>
      </c>
      <c r="K8" s="13" t="n">
        <v>23835</v>
      </c>
      <c r="L8" s="13" t="n">
        <v>24150</v>
      </c>
      <c r="M8" s="13" t="n">
        <v>24465</v>
      </c>
      <c r="N8" s="8" t="n">
        <f aca="false">SUM(B8:M8)</f>
        <v>272790</v>
      </c>
    </row>
    <row r="9" customFormat="false" ht="15" hidden="false" customHeight="false" outlineLevel="0" collapsed="false">
      <c r="A9" s="2" t="s">
        <v>18</v>
      </c>
      <c r="B9" s="13" t="n">
        <v>4500</v>
      </c>
      <c r="C9" s="13" t="n">
        <v>4568</v>
      </c>
      <c r="D9" s="13" t="n">
        <v>4635</v>
      </c>
      <c r="E9" s="13" t="n">
        <v>4702</v>
      </c>
      <c r="F9" s="13" t="n">
        <v>4770</v>
      </c>
      <c r="G9" s="13" t="n">
        <v>4838</v>
      </c>
      <c r="H9" s="13" t="n">
        <v>4905</v>
      </c>
      <c r="I9" s="13" t="n">
        <v>4972</v>
      </c>
      <c r="J9" s="13" t="n">
        <v>5040</v>
      </c>
      <c r="K9" s="13" t="n">
        <v>5108</v>
      </c>
      <c r="L9" s="13" t="n">
        <v>5175</v>
      </c>
      <c r="M9" s="13" t="n">
        <v>5242</v>
      </c>
      <c r="N9" s="8" t="n">
        <f aca="false">SUM(B9:M9)</f>
        <v>58455</v>
      </c>
    </row>
    <row r="10" customFormat="false" ht="15" hidden="false" customHeight="false" outlineLevel="0" collapsed="false">
      <c r="A10" s="2" t="s">
        <v>19</v>
      </c>
      <c r="B10" s="13" t="n">
        <v>3200</v>
      </c>
      <c r="C10" s="13" t="n">
        <v>3248</v>
      </c>
      <c r="D10" s="13" t="n">
        <v>3296</v>
      </c>
      <c r="E10" s="13" t="n">
        <v>3344</v>
      </c>
      <c r="F10" s="13" t="n">
        <v>3392</v>
      </c>
      <c r="G10" s="13" t="n">
        <v>3440</v>
      </c>
      <c r="H10" s="13" t="n">
        <v>3488</v>
      </c>
      <c r="I10" s="13" t="n">
        <v>3536</v>
      </c>
      <c r="J10" s="13" t="n">
        <v>3584</v>
      </c>
      <c r="K10" s="13" t="n">
        <v>3632</v>
      </c>
      <c r="L10" s="13" t="n">
        <v>3680</v>
      </c>
      <c r="M10" s="13" t="n">
        <v>3728</v>
      </c>
      <c r="N10" s="8" t="n">
        <f aca="false">SUM(B10:M10)</f>
        <v>41568</v>
      </c>
    </row>
    <row r="11" customFormat="false" ht="15" hidden="false" customHeight="false" outlineLevel="0" collapsed="false">
      <c r="A11" s="2" t="s">
        <v>20</v>
      </c>
      <c r="B11" s="13" t="n">
        <v>1800</v>
      </c>
      <c r="C11" s="13" t="n">
        <v>1827</v>
      </c>
      <c r="D11" s="13" t="n">
        <v>1854</v>
      </c>
      <c r="E11" s="13" t="n">
        <v>1881</v>
      </c>
      <c r="F11" s="13" t="n">
        <v>1908</v>
      </c>
      <c r="G11" s="13" t="n">
        <v>1935</v>
      </c>
      <c r="H11" s="13" t="n">
        <v>1962</v>
      </c>
      <c r="I11" s="13" t="n">
        <v>1989</v>
      </c>
      <c r="J11" s="13" t="n">
        <v>2016</v>
      </c>
      <c r="K11" s="13" t="n">
        <v>2043</v>
      </c>
      <c r="L11" s="13" t="n">
        <v>2070</v>
      </c>
      <c r="M11" s="13" t="n">
        <v>2097</v>
      </c>
      <c r="N11" s="8" t="n">
        <f aca="false">SUM(B11:M11)</f>
        <v>23382</v>
      </c>
    </row>
    <row r="12" customFormat="false" ht="15" hidden="false" customHeight="false" outlineLevel="0" collapsed="false">
      <c r="A12" s="2" t="s">
        <v>21</v>
      </c>
      <c r="B12" s="13" t="n">
        <v>2600</v>
      </c>
      <c r="C12" s="13" t="n">
        <v>2639</v>
      </c>
      <c r="D12" s="13" t="n">
        <v>2678</v>
      </c>
      <c r="E12" s="13" t="n">
        <v>2717</v>
      </c>
      <c r="F12" s="13" t="n">
        <v>2756</v>
      </c>
      <c r="G12" s="13" t="n">
        <v>2795</v>
      </c>
      <c r="H12" s="13" t="n">
        <v>2834</v>
      </c>
      <c r="I12" s="13" t="n">
        <v>2873</v>
      </c>
      <c r="J12" s="13" t="n">
        <v>2912</v>
      </c>
      <c r="K12" s="13" t="n">
        <v>2951</v>
      </c>
      <c r="L12" s="13" t="n">
        <v>2990</v>
      </c>
      <c r="M12" s="13" t="n">
        <v>3029</v>
      </c>
      <c r="N12" s="8" t="n">
        <f aca="false">SUM(B12:M12)</f>
        <v>33774</v>
      </c>
    </row>
    <row r="13" customFormat="false" ht="15" hidden="false" customHeight="false" outlineLevel="0" collapsed="false">
      <c r="A13" s="10" t="s">
        <v>22</v>
      </c>
      <c r="B13" s="11" t="n">
        <f aca="false">SUM(B8:B12)</f>
        <v>33100</v>
      </c>
      <c r="C13" s="11" t="n">
        <f aca="false">SUM(C8:C12)</f>
        <v>33597</v>
      </c>
      <c r="D13" s="11" t="n">
        <f aca="false">SUM(D8:D12)</f>
        <v>34093</v>
      </c>
      <c r="E13" s="11" t="n">
        <f aca="false">SUM(E8:E12)</f>
        <v>34589</v>
      </c>
      <c r="F13" s="11" t="n">
        <f aca="false">SUM(F8:F12)</f>
        <v>35086</v>
      </c>
      <c r="G13" s="11" t="n">
        <f aca="false">SUM(G8:G12)</f>
        <v>35583</v>
      </c>
      <c r="H13" s="11" t="n">
        <f aca="false">SUM(H8:H12)</f>
        <v>36079</v>
      </c>
      <c r="I13" s="11" t="n">
        <f aca="false">SUM(I8:I12)</f>
        <v>36575</v>
      </c>
      <c r="J13" s="11" t="n">
        <f aca="false">SUM(J8:J12)</f>
        <v>37072</v>
      </c>
      <c r="K13" s="11" t="n">
        <f aca="false">SUM(K8:K12)</f>
        <v>37569</v>
      </c>
      <c r="L13" s="11" t="n">
        <f aca="false">SUM(L8:L12)</f>
        <v>38065</v>
      </c>
      <c r="M13" s="11" t="n">
        <f aca="false">SUM(M8:M12)</f>
        <v>38561</v>
      </c>
      <c r="N13" s="11" t="n">
        <f aca="false">SUM(B13:M13)</f>
        <v>429969</v>
      </c>
    </row>
    <row r="14" customFormat="false" ht="15" hidden="false" customHeight="false" outlineLevel="0" collapsed="false">
      <c r="A14" s="10" t="s">
        <v>23</v>
      </c>
      <c r="B14" s="11" t="n">
        <f aca="false">B7-B13</f>
        <v>14900</v>
      </c>
      <c r="C14" s="11" t="n">
        <f aca="false">C7-C13</f>
        <v>15123</v>
      </c>
      <c r="D14" s="11" t="n">
        <f aca="false">D7-D13</f>
        <v>15347</v>
      </c>
      <c r="E14" s="11" t="n">
        <f aca="false">E7-E13</f>
        <v>15571</v>
      </c>
      <c r="F14" s="11" t="n">
        <f aca="false">F7-F13</f>
        <v>15794</v>
      </c>
      <c r="G14" s="11" t="n">
        <f aca="false">G7-G13</f>
        <v>16017</v>
      </c>
      <c r="H14" s="11" t="n">
        <f aca="false">H7-H13</f>
        <v>16241</v>
      </c>
      <c r="I14" s="11" t="n">
        <f aca="false">I7-I13</f>
        <v>16465</v>
      </c>
      <c r="J14" s="11" t="n">
        <f aca="false">J7-J13</f>
        <v>16688</v>
      </c>
      <c r="K14" s="11" t="n">
        <f aca="false">K7-K13</f>
        <v>16911</v>
      </c>
      <c r="L14" s="11" t="n">
        <f aca="false">L7-L13</f>
        <v>17135</v>
      </c>
      <c r="M14" s="11" t="n">
        <f aca="false">M7-M13</f>
        <v>17359</v>
      </c>
      <c r="N14" s="11" t="n">
        <f aca="false">SUM(B14:M14)</f>
        <v>193551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14" min="2" style="0" width="10"/>
  </cols>
  <sheetData>
    <row r="1" customFormat="false" ht="17.35" hidden="false" customHeight="false" outlineLevel="0" collapsed="false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3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A4" s="6" t="s">
        <v>4</v>
      </c>
      <c r="B4" s="7" t="s">
        <v>28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39</v>
      </c>
      <c r="N4" s="7" t="s">
        <v>40</v>
      </c>
    </row>
    <row r="5" customFormat="false" ht="15" hidden="false" customHeight="false" outlineLevel="0" collapsed="false">
      <c r="A5" s="2" t="s">
        <v>14</v>
      </c>
      <c r="B5" s="13" t="n">
        <v>79540</v>
      </c>
      <c r="C5" s="13" t="n">
        <v>86559</v>
      </c>
      <c r="D5" s="13" t="n">
        <v>81926</v>
      </c>
      <c r="E5" s="13"/>
      <c r="F5" s="13"/>
      <c r="G5" s="13"/>
      <c r="H5" s="13"/>
      <c r="I5" s="13"/>
      <c r="J5" s="13"/>
      <c r="K5" s="13"/>
      <c r="L5" s="13"/>
      <c r="M5" s="13"/>
      <c r="N5" s="8" t="n">
        <f aca="false">SUM(B5:M5)</f>
        <v>248025</v>
      </c>
    </row>
    <row r="6" customFormat="false" ht="15" hidden="false" customHeight="false" outlineLevel="0" collapsed="false">
      <c r="A6" s="2" t="s">
        <v>15</v>
      </c>
      <c r="B6" s="13" t="n">
        <v>32980</v>
      </c>
      <c r="C6" s="13" t="n">
        <v>35890</v>
      </c>
      <c r="D6" s="13" t="n">
        <v>33969</v>
      </c>
      <c r="E6" s="13"/>
      <c r="F6" s="13"/>
      <c r="G6" s="13"/>
      <c r="H6" s="13"/>
      <c r="I6" s="13"/>
      <c r="J6" s="13"/>
      <c r="K6" s="13"/>
      <c r="L6" s="13"/>
      <c r="M6" s="13"/>
      <c r="N6" s="8" t="n">
        <f aca="false">SUM(B6:M6)</f>
        <v>102839</v>
      </c>
    </row>
    <row r="7" customFormat="false" ht="15" hidden="false" customHeight="false" outlineLevel="0" collapsed="false">
      <c r="A7" s="10" t="s">
        <v>16</v>
      </c>
      <c r="B7" s="11" t="n">
        <f aca="false">B5-B6</f>
        <v>46560</v>
      </c>
      <c r="C7" s="11" t="n">
        <f aca="false">C5-C6</f>
        <v>50669</v>
      </c>
      <c r="D7" s="11" t="n">
        <f aca="false">D5-D6</f>
        <v>47957</v>
      </c>
      <c r="E7" s="11" t="n">
        <f aca="false">E5-E6</f>
        <v>0</v>
      </c>
      <c r="F7" s="11" t="n">
        <f aca="false">F5-F6</f>
        <v>0</v>
      </c>
      <c r="G7" s="11" t="n">
        <f aca="false">G5-G6</f>
        <v>0</v>
      </c>
      <c r="H7" s="11" t="n">
        <f aca="false">H5-H6</f>
        <v>0</v>
      </c>
      <c r="I7" s="11" t="n">
        <f aca="false">I5-I6</f>
        <v>0</v>
      </c>
      <c r="J7" s="11" t="n">
        <f aca="false">J5-J6</f>
        <v>0</v>
      </c>
      <c r="K7" s="11" t="n">
        <f aca="false">K5-K6</f>
        <v>0</v>
      </c>
      <c r="L7" s="11" t="n">
        <f aca="false">L5-L6</f>
        <v>0</v>
      </c>
      <c r="M7" s="11" t="n">
        <f aca="false">M5-M6</f>
        <v>0</v>
      </c>
      <c r="N7" s="11" t="n">
        <f aca="false">SUM(B7:M7)</f>
        <v>145186</v>
      </c>
    </row>
    <row r="8" customFormat="false" ht="15" hidden="false" customHeight="false" outlineLevel="0" collapsed="false">
      <c r="A8" s="2" t="s">
        <v>17</v>
      </c>
      <c r="B8" s="13" t="n">
        <v>20370</v>
      </c>
      <c r="C8" s="13" t="n">
        <v>22168</v>
      </c>
      <c r="D8" s="13" t="n">
        <v>20981</v>
      </c>
      <c r="E8" s="13"/>
      <c r="F8" s="13"/>
      <c r="G8" s="13"/>
      <c r="H8" s="13"/>
      <c r="I8" s="13"/>
      <c r="J8" s="13"/>
      <c r="K8" s="13"/>
      <c r="L8" s="13"/>
      <c r="M8" s="13"/>
      <c r="N8" s="8" t="n">
        <f aca="false">SUM(B8:M8)</f>
        <v>63519</v>
      </c>
    </row>
    <row r="9" customFormat="false" ht="15" hidden="false" customHeight="false" outlineLevel="0" collapsed="false">
      <c r="A9" s="2" t="s">
        <v>18</v>
      </c>
      <c r="B9" s="13" t="n">
        <v>4365</v>
      </c>
      <c r="C9" s="13" t="n">
        <v>4750</v>
      </c>
      <c r="D9" s="13" t="n">
        <v>4496</v>
      </c>
      <c r="E9" s="13"/>
      <c r="F9" s="13"/>
      <c r="G9" s="13"/>
      <c r="H9" s="13"/>
      <c r="I9" s="13"/>
      <c r="J9" s="13"/>
      <c r="K9" s="13"/>
      <c r="L9" s="13"/>
      <c r="M9" s="13"/>
      <c r="N9" s="8" t="n">
        <f aca="false">SUM(B9:M9)</f>
        <v>13611</v>
      </c>
    </row>
    <row r="10" customFormat="false" ht="15" hidden="false" customHeight="false" outlineLevel="0" collapsed="false">
      <c r="A10" s="2" t="s">
        <v>19</v>
      </c>
      <c r="B10" s="13" t="n">
        <v>3104</v>
      </c>
      <c r="C10" s="13" t="n">
        <v>3378</v>
      </c>
      <c r="D10" s="13" t="n">
        <v>3197</v>
      </c>
      <c r="E10" s="13"/>
      <c r="F10" s="13"/>
      <c r="G10" s="13"/>
      <c r="H10" s="13"/>
      <c r="I10" s="13"/>
      <c r="J10" s="13"/>
      <c r="K10" s="13"/>
      <c r="L10" s="13"/>
      <c r="M10" s="13"/>
      <c r="N10" s="8" t="n">
        <f aca="false">SUM(B10:M10)</f>
        <v>9679</v>
      </c>
    </row>
    <row r="11" customFormat="false" ht="15" hidden="false" customHeight="false" outlineLevel="0" collapsed="false">
      <c r="A11" s="2" t="s">
        <v>20</v>
      </c>
      <c r="B11" s="13" t="n">
        <v>1746</v>
      </c>
      <c r="C11" s="13" t="n">
        <v>1900</v>
      </c>
      <c r="D11" s="13" t="n">
        <v>1798</v>
      </c>
      <c r="E11" s="13"/>
      <c r="F11" s="13"/>
      <c r="G11" s="13"/>
      <c r="H11" s="13"/>
      <c r="I11" s="13"/>
      <c r="J11" s="13"/>
      <c r="K11" s="13"/>
      <c r="L11" s="13"/>
      <c r="M11" s="13"/>
      <c r="N11" s="8" t="n">
        <f aca="false">SUM(B11:M11)</f>
        <v>5444</v>
      </c>
    </row>
    <row r="12" customFormat="false" ht="15" hidden="false" customHeight="false" outlineLevel="0" collapsed="false">
      <c r="A12" s="2" t="s">
        <v>21</v>
      </c>
      <c r="B12" s="13" t="n">
        <v>2522</v>
      </c>
      <c r="C12" s="13" t="n">
        <v>2745</v>
      </c>
      <c r="D12" s="13" t="n">
        <v>2598</v>
      </c>
      <c r="E12" s="13"/>
      <c r="F12" s="13"/>
      <c r="G12" s="13"/>
      <c r="H12" s="13"/>
      <c r="I12" s="13"/>
      <c r="J12" s="13"/>
      <c r="K12" s="13"/>
      <c r="L12" s="13"/>
      <c r="M12" s="13"/>
      <c r="N12" s="8" t="n">
        <f aca="false">SUM(B12:M12)</f>
        <v>7865</v>
      </c>
    </row>
    <row r="13" customFormat="false" ht="15" hidden="false" customHeight="false" outlineLevel="0" collapsed="false">
      <c r="A13" s="10" t="s">
        <v>22</v>
      </c>
      <c r="B13" s="11" t="n">
        <f aca="false">SUM(B8:B12)</f>
        <v>32107</v>
      </c>
      <c r="C13" s="11" t="n">
        <f aca="false">SUM(C8:C12)</f>
        <v>34941</v>
      </c>
      <c r="D13" s="11" t="n">
        <f aca="false">SUM(D8:D12)</f>
        <v>33070</v>
      </c>
      <c r="E13" s="11" t="n">
        <f aca="false">SUM(E8:E12)</f>
        <v>0</v>
      </c>
      <c r="F13" s="11" t="n">
        <f aca="false">SUM(F8:F12)</f>
        <v>0</v>
      </c>
      <c r="G13" s="11" t="n">
        <f aca="false">SUM(G8:G12)</f>
        <v>0</v>
      </c>
      <c r="H13" s="11" t="n">
        <f aca="false">SUM(H8:H12)</f>
        <v>0</v>
      </c>
      <c r="I13" s="11" t="n">
        <f aca="false">SUM(I8:I12)</f>
        <v>0</v>
      </c>
      <c r="J13" s="11" t="n">
        <f aca="false">SUM(J8:J12)</f>
        <v>0</v>
      </c>
      <c r="K13" s="11" t="n">
        <f aca="false">SUM(K8:K12)</f>
        <v>0</v>
      </c>
      <c r="L13" s="11" t="n">
        <f aca="false">SUM(L8:L12)</f>
        <v>0</v>
      </c>
      <c r="M13" s="11" t="n">
        <f aca="false">SUM(M8:M12)</f>
        <v>0</v>
      </c>
      <c r="N13" s="11" t="n">
        <f aca="false">SUM(B13:M13)</f>
        <v>100118</v>
      </c>
    </row>
    <row r="14" customFormat="false" ht="15" hidden="false" customHeight="false" outlineLevel="0" collapsed="false">
      <c r="A14" s="10" t="s">
        <v>23</v>
      </c>
      <c r="B14" s="11" t="n">
        <f aca="false">B7-B13</f>
        <v>14453</v>
      </c>
      <c r="C14" s="11" t="n">
        <f aca="false">C7-C13</f>
        <v>15728</v>
      </c>
      <c r="D14" s="11" t="n">
        <f aca="false">D7-D13</f>
        <v>14887</v>
      </c>
      <c r="E14" s="11" t="n">
        <f aca="false">E7-E13</f>
        <v>0</v>
      </c>
      <c r="F14" s="11" t="n">
        <f aca="false">F7-F13</f>
        <v>0</v>
      </c>
      <c r="G14" s="11" t="n">
        <f aca="false">G7-G13</f>
        <v>0</v>
      </c>
      <c r="H14" s="11" t="n">
        <f aca="false">H7-H13</f>
        <v>0</v>
      </c>
      <c r="I14" s="11" t="n">
        <f aca="false">I7-I13</f>
        <v>0</v>
      </c>
      <c r="J14" s="11" t="n">
        <f aca="false">J7-J13</f>
        <v>0</v>
      </c>
      <c r="K14" s="11" t="n">
        <f aca="false">K7-K13</f>
        <v>0</v>
      </c>
      <c r="L14" s="11" t="n">
        <f aca="false">L7-L13</f>
        <v>0</v>
      </c>
      <c r="M14" s="11" t="n">
        <f aca="false">M7-M13</f>
        <v>0</v>
      </c>
      <c r="N14" s="11" t="n">
        <f aca="false">SUM(B14:M14)</f>
        <v>45068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2026-11-04T12:55:55Z</dcterms:created>
  <dc:creator>openpyxl</dc:creator>
  <dc:description/>
  <dc:language>en-US</dc:language>
  <cp:lastModifiedBy/>
  <dcterms:modified xsi:type="dcterms:W3CDTF">2026-11-04T12:55:55Z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